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ulina-IV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E78" i="1"/>
  <c r="D78" i="1"/>
  <c r="F77" i="1"/>
  <c r="E76" i="1"/>
  <c r="F76" i="1" s="1"/>
  <c r="D76" i="1"/>
  <c r="E74" i="1"/>
  <c r="D74" i="1"/>
  <c r="F73" i="1"/>
  <c r="E72" i="1"/>
  <c r="D72" i="1"/>
  <c r="F71" i="1"/>
  <c r="F70" i="1"/>
  <c r="F69" i="1"/>
  <c r="E68" i="1"/>
  <c r="D68" i="1"/>
  <c r="F67" i="1"/>
  <c r="F66" i="1"/>
  <c r="F65" i="1"/>
  <c r="F64" i="1"/>
  <c r="F63" i="1"/>
  <c r="F62" i="1"/>
  <c r="E61" i="1"/>
  <c r="D61" i="1"/>
  <c r="F60" i="1"/>
  <c r="F59" i="1"/>
  <c r="F58" i="1"/>
  <c r="F57" i="1"/>
  <c r="F56" i="1"/>
  <c r="F55" i="1"/>
  <c r="F54" i="1"/>
  <c r="F53" i="1"/>
  <c r="E52" i="1"/>
  <c r="F52" i="1" s="1"/>
  <c r="D52" i="1"/>
  <c r="F50" i="1"/>
  <c r="F49" i="1"/>
  <c r="E48" i="1"/>
  <c r="F48" i="1" s="1"/>
  <c r="D48" i="1"/>
  <c r="E44" i="1"/>
  <c r="D44" i="1"/>
  <c r="F43" i="1"/>
  <c r="F42" i="1"/>
  <c r="F41" i="1"/>
  <c r="F40" i="1"/>
  <c r="E39" i="1"/>
  <c r="F39" i="1" s="1"/>
  <c r="D39" i="1"/>
  <c r="F38" i="1"/>
  <c r="F37" i="1"/>
  <c r="E36" i="1"/>
  <c r="F36" i="1" s="1"/>
  <c r="D36" i="1"/>
  <c r="F35" i="1"/>
  <c r="F34" i="1"/>
  <c r="E33" i="1"/>
  <c r="F33" i="1" s="1"/>
  <c r="D33" i="1"/>
  <c r="F32" i="1"/>
  <c r="E31" i="1"/>
  <c r="D31" i="1"/>
  <c r="F30" i="1"/>
  <c r="F29" i="1"/>
  <c r="F28" i="1"/>
  <c r="F27" i="1"/>
  <c r="E26" i="1"/>
  <c r="F26" i="1" s="1"/>
  <c r="D26" i="1"/>
  <c r="E23" i="1"/>
  <c r="D23" i="1"/>
  <c r="F22" i="1"/>
  <c r="F21" i="1"/>
  <c r="E20" i="1"/>
  <c r="F20" i="1" s="1"/>
  <c r="D20" i="1"/>
  <c r="F19" i="1"/>
  <c r="F18" i="1"/>
  <c r="E17" i="1"/>
  <c r="F17" i="1" s="1"/>
  <c r="D17" i="1"/>
  <c r="F16" i="1"/>
  <c r="F15" i="1"/>
  <c r="F14" i="1"/>
  <c r="F13" i="1"/>
  <c r="E12" i="1"/>
  <c r="D12" i="1"/>
  <c r="F11" i="1"/>
  <c r="E10" i="1"/>
  <c r="F10" i="1" s="1"/>
  <c r="D10" i="1"/>
  <c r="F9" i="1"/>
  <c r="E8" i="1"/>
  <c r="F8" i="1" s="1"/>
  <c r="D8" i="1"/>
  <c r="F78" i="1" l="1"/>
  <c r="F72" i="1"/>
  <c r="F68" i="1"/>
  <c r="D47" i="1"/>
  <c r="D46" i="1" s="1"/>
  <c r="F61" i="1"/>
  <c r="F12" i="1"/>
  <c r="D7" i="1"/>
  <c r="E7" i="1"/>
  <c r="F31" i="1"/>
  <c r="E47" i="1"/>
  <c r="D81" i="1" l="1"/>
  <c r="F7" i="1"/>
  <c r="F47" i="1"/>
  <c r="E46" i="1"/>
  <c r="F46" i="1" l="1"/>
  <c r="E81" i="1"/>
  <c r="F81" i="1" s="1"/>
</calcChain>
</file>

<file path=xl/sharedStrings.xml><?xml version="1.0" encoding="utf-8"?>
<sst xmlns="http://schemas.openxmlformats.org/spreadsheetml/2006/main" count="158" uniqueCount="156">
  <si>
    <t>Исполнение бюджета городского округа Красноуфимск по доходам</t>
  </si>
  <si>
    <t xml:space="preserve"> за январь-август 2023 года </t>
  </si>
  <si>
    <t>Номер строки</t>
  </si>
  <si>
    <t>Код классификации  доходов бюджета</t>
  </si>
  <si>
    <t>Наименование дохода бюджета</t>
  </si>
  <si>
    <t xml:space="preserve">План в  рублях </t>
  </si>
  <si>
    <t>Исполнение в рублях</t>
  </si>
  <si>
    <t>Исполнение в %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</si>
  <si>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</si>
  <si>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</si>
  <si>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</si>
  <si>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</si>
  <si>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</si>
  <si>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</si>
  <si>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</si>
  <si>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</si>
  <si>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 xml:space="preserve">000 1 03 02000 01 0000 110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</si>
  <si>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</si>
  <si>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</si>
  <si>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</si>
  <si>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 xml:space="preserve">000 1 05 01000 00 0000 110   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</si>
  <si>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</si>
  <si>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</si>
  <si>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</si>
  <si>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</si>
  <si>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</si>
  <si>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</si>
  <si>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</si>
  <si>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</si>
  <si>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</si>
  <si>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</si>
  <si>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</si>
  <si>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</si>
  <si>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</si>
  <si>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000 1 08 00000 00 0000 000</t>
  </si>
  <si>
    <t>Государственная пошлина, сборы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</si>
  <si>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</si>
  <si>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</si>
  <si>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000 1 08 07000 01 0000 110</t>
  </si>
  <si>
    <t>Государственная пошлина  за государственную регистрацию, а также за совершение прочих юридически значимых действий</t>
  </si>
  <si>
    <t>000 1 09 00000 00 0000 000</t>
  </si>
  <si>
    <t>Задолженность и перерасчеты по отмененным налогам, сборам и иным обязательным платежам</t>
  </si>
  <si>
    <t>000 1 09 04000 00 0000 110</t>
  </si>
  <si>
    <t>000 1 09 07000 00 0000 110</t>
  </si>
  <si>
    <t>Прочие налоги и сборы (по отмененным налогам и сборам)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</si>
  <si>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</si>
  <si>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</si>
  <si>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</si>
  <si>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</si>
  <si>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000 1 11 07000 00 0000 120</t>
  </si>
  <si>
    <t>Платежи от государственных и муниципальных унитарных предприятий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</si>
  <si>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</si>
  <si>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</si>
  <si>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</si>
  <si>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</si>
  <si>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</si>
  <si>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</si>
  <si>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</si>
  <si>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</si>
  <si>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</si>
  <si>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</si>
  <si>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</si>
  <si>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</si>
  <si>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</si>
  <si>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</si>
  <si>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</si>
  <si>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</si>
  <si>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</si>
  <si>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</si>
  <si>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</si>
  <si>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</si>
  <si>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000 1 16 00000 00 0000 000</t>
  </si>
  <si>
    <t>Штрафы, санкции, возмещение ущерба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</si>
  <si>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</si>
  <si>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</si>
  <si>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</si>
  <si>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</si>
  <si>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</si>
  <si>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</si>
  <si>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000 1 16 10000 00 0000 140</t>
  </si>
  <si>
    <t>Платежи в целях возмещения причиненного ущерба (убытков)</t>
  </si>
  <si>
    <t>000 1 17 00000 00 0000 000</t>
  </si>
  <si>
    <t>Прочие неналоговые доходы</t>
  </si>
  <si>
    <t>000 1 17 01000 00 0000 180</t>
  </si>
  <si>
    <t>Невыясненные поступления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</si>
  <si>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</si>
  <si>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</si>
  <si>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</si>
  <si>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 Российской Федерации</t>
  </si>
  <si>
    <t>000 2 02 10000 00 0000 150</t>
  </si>
  <si>
    <t>Дотации бюджетам бюджетной системы Российской Федерации</t>
  </si>
  <si>
    <t>000 2 02 15001 04 0000 150</t>
  </si>
  <si>
    <t>Дотации бюджетам городских округов на выравнивание  бюджетной обеспеченности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</si>
  <si>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</si>
  <si>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</si>
  <si>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000 2 02 16549 04 0000 150</t>
  </si>
  <si>
    <t>Дотации (гранты) бюджетам городских округов за достижение показателей деятельности органов местного самоуправления</t>
  </si>
  <si>
    <t>000 2 02 20000 00 0000 150</t>
  </si>
  <si>
    <t>Субсидии бюджетам бюджетной системы Российской Федерации (межбюджетные субсидии)</t>
  </si>
  <si>
    <t>000 2 02 20299 04 0000 150</t>
  </si>
  <si>
    <t xml:space="preserve"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
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</si>
  <si>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</si>
  <si>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</si>
  <si>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</si>
  <si>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</si>
  <si>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000 2 02 25299 04 0000 150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</si>
  <si>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</si>
  <si>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000 2 02 25497 04 0000 150</t>
  </si>
  <si>
    <t>Субсидии бюджетам городских округов на реализацию мероприятий по обеспечению жильем молодых семей</t>
  </si>
  <si>
    <t>000 2 02 25519 04 0000 150</t>
  </si>
  <si>
    <t>Субсидии бюджетам городских округов на поддержку отрасли культуры</t>
  </si>
  <si>
    <t>000 2 02 25555 04 0000 150</t>
  </si>
  <si>
    <t>Субсидии бюджетам городских округов на реализацию программ формирования современной городской среды</t>
  </si>
  <si>
    <t>000 2 02 29999 04 0000 150</t>
  </si>
  <si>
    <t>Прочие субсидии бюджетам городских округов *</t>
  </si>
  <si>
    <t>000 2 02 30000 00 0000 150</t>
  </si>
  <si>
    <t>Субвенции бюджетам бюджетной системы Российской Федерации</t>
  </si>
  <si>
    <t>000 2 02 30022 04 0000 150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</si>
  <si>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</si>
  <si>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</si>
  <si>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Федерации**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</si>
  <si>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</si>
  <si>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</si>
  <si>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000 2 02 35250 04 0000 150</t>
  </si>
  <si>
    <t>Субвенции бюджетам городских округов на оплату жилищно-коммунальных услуг отдельным категориям граждан</t>
  </si>
  <si>
    <t>000 2 02 35462 04 0000 150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</si>
  <si>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</si>
  <si>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000 2 02 39999 04 0000 150</t>
  </si>
  <si>
    <t>Прочие субвенции бюджетам городских округов ***</t>
  </si>
  <si>
    <t>000 2 02 40000 00 0000 150</t>
  </si>
  <si>
    <t xml:space="preserve">Иные межбюджетные трансферты </t>
  </si>
  <si>
    <t>000 2 02 45179 04 0000 150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</si>
  <si>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</si>
  <si>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</si>
  <si>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</si>
  <si>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000 2 02 49999 04 0000 150</t>
  </si>
  <si>
    <t>Прочие межбюджетные трансферты, передаваемые бюджетам городских округов ****</t>
  </si>
  <si>
    <t>000 2 07 04000 04 0000 150</t>
  </si>
  <si>
    <t>Прочие безвозмездные поступления в бюджеты городских округов</t>
  </si>
  <si>
    <t>000 2 07 04050 04 0000 150</t>
  </si>
  <si>
    <t xml:space="preserve">Прочие безвозмездные поступления в бюджеты городских округов
</t>
  </si>
  <si>
    <t>000 2 08 04000 04 0000 150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</si>
  <si>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начисленных на излишне взысканные суммы</t>
  </si>
  <si>
    <t>Преречисления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есвоевременное осуществление такого возврата и процентов, начисленных на излишне взысканные суммы</t>
  </si>
  <si>
    <t>000 2 18 00000 00 0000 150</t>
  </si>
  <si>
    <t xml:space="preserve">Доходы бюджетов бюджетной системы Российской Федерации от возврыта остатков субсидий, субвений и иных межбюджетных трансфертов, имеющих целевое назначение, прошлых лет </t>
  </si>
  <si>
    <t>000 2 18 04000 04 0000 150</t>
  </si>
  <si>
    <t>Доходы бюджетов городских округов от возврата организациями остатков субсидий прошлых лет</t>
  </si>
  <si>
    <t>000 2 19 00000 00 0000 000</t>
  </si>
  <si>
    <t xml:space="preserve">Возврат остатков субсидий, субвенций и иных межбюджетных трансфертов, имеющих целевое назначение, прошлых лет </t>
  </si>
  <si>
    <t>000 2 19 25555 04 0000 150</t>
  </si>
  <si>
    <t>Возврат остатков субсидий на реализацию программ формирования современной городской среды из бюджетов городских округов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</si>
  <si>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</si>
  <si>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</si>
  <si>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  </t>
  </si>
  <si>
    <t>Итого доходов: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</si>
</sst>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  <font>
      <b/>
      <sz val="10"/>
      <name val="Liberation Serif"/>
      <family val="1"/>
      <charset val="204"/>
    </font>
    <font>
      <b/>
      <sz val="9"/>
      <name val="Liberation Serif"/>
      <family val="1"/>
      <charset val="204"/>
    </font>
    <font>
      <sz val="1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1" fontId="4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3" fontId="2" fillId="0" borderId="1" xfId="0" applyNumberFormat="1" applyFont="1" applyBorder="1"/>
    <xf numFmtId="164" fontId="2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justify" vertical="center"/>
    </xf>
    <xf numFmtId="3" fontId="4" fillId="0" borderId="1" xfId="0" applyNumberFormat="1" applyFont="1" applyBorder="1"/>
    <xf numFmtId="164" fontId="4" fillId="0" borderId="1" xfId="0" applyNumberFormat="1" applyFont="1" applyBorder="1"/>
    <xf numFmtId="0" fontId="2" fillId="0" borderId="2" xfId="0" applyFont="1" applyBorder="1"/>
    <xf numFmtId="0" fontId="4" fillId="0" borderId="2" xfId="0" applyFont="1" applyBorder="1"/>
    <xf numFmtId="3" fontId="4" fillId="0" borderId="1" xfId="0" applyNumberFormat="1" applyFont="1" applyFill="1" applyBorder="1"/>
    <xf numFmtId="0" fontId="4" fillId="0" borderId="1" xfId="0" applyNumberFormat="1" applyFont="1" applyBorder="1" applyAlignment="1">
      <alignment horizontal="justify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justify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Fill="1" applyBorder="1"/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F9" sqref="F9"/>
    </sheetView>
  </sheetViews>
  <sheetFormatPr defaultRowHeight="14.4" x14ac:dyDescent="0.3"/>
  <cols>
    <col min="1" max="1" width="5.44140625" customWidth="1"/>
    <col min="2" max="2" width="24.88671875" customWidth="1"/>
    <col min="3" max="3" width="50.21875" customWidth="1"/>
    <col min="4" max="5" width="12.77734375" customWidth="1"/>
    <col min="6" max="6" width="11.109375" customWidth="1"/>
  </cols>
  <sheetData>
    <row r="1" spans="1:6" x14ac:dyDescent="0.3">
      <c r="B1" s="1"/>
      <c r="C1" s="1"/>
      <c r="D1" s="1"/>
      <c r="E1" s="1"/>
      <c r="F1" s="1"/>
    </row>
    <row r="2" spans="1:6" x14ac:dyDescent="0.3">
      <c r="A2" s="2" t="s">
        <v>0</v>
      </c>
      <c r="B2" s="2"/>
      <c r="C2" s="2"/>
      <c r="D2" s="2"/>
      <c r="E2" s="2"/>
      <c r="F2" s="2"/>
    </row>
    <row r="3" spans="1:6" x14ac:dyDescent="0.3">
      <c r="A3" s="2" t="s">
        <v>1</v>
      </c>
      <c r="B3" s="2"/>
      <c r="C3" s="2"/>
      <c r="D3" s="2"/>
      <c r="E3" s="2"/>
      <c r="F3" s="2"/>
    </row>
    <row r="4" spans="1:6" x14ac:dyDescent="0.3">
      <c r="A4" s="3"/>
      <c r="B4" s="3"/>
      <c r="C4" s="3"/>
      <c r="D4" s="3"/>
      <c r="E4" s="3"/>
      <c r="F4" s="3"/>
    </row>
    <row r="5" spans="1:6" ht="53.4" x14ac:dyDescent="0.3">
      <c r="A5" s="4" t="s">
        <v>2</v>
      </c>
      <c r="B5" s="5" t="s">
        <v>3</v>
      </c>
      <c r="C5" s="6" t="s">
        <v>4</v>
      </c>
      <c r="D5" s="5" t="s">
        <v>5</v>
      </c>
      <c r="E5" s="5" t="s">
        <v>6</v>
      </c>
      <c r="F5" s="5" t="s">
        <v>7</v>
      </c>
    </row>
    <row r="6" spans="1:6" x14ac:dyDescent="0.3">
      <c r="A6" s="7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</row>
    <row r="7" spans="1:6" x14ac:dyDescent="0.3">
      <c r="A7" s="8">
        <v>1</v>
      </c>
      <c r="B7" s="9" t="s">
        <v>8</v>
      </c>
      <c r="C7" s="10" t="s">
        <v>9</v>
      </c>
      <c r="D7" s="11">
        <f>SUM(D8,D10,D12,D17,D20,D23,D26,D31,D33,D36,D39,D44)</f>
        <v>769377883</v>
      </c>
      <c r="E7" s="11">
        <f>SUM(E8,E10,E12,E17,E20,E23,E26,E31,E33,E36,E39,E44)</f>
        <v>505846132</v>
      </c>
      <c r="F7" s="12">
        <f>E7/D7*100</f>
        <v>65.747423103401061</v>
      </c>
    </row>
    <row r="8" spans="1:6" x14ac:dyDescent="0.3">
      <c r="A8" s="8">
        <v>2</v>
      </c>
      <c r="B8" s="9" t="s">
        <v>10</v>
      </c>
      <c r="C8" s="10" t="s">
        <v>11</v>
      </c>
      <c r="D8" s="11">
        <f>SUM(D9)</f>
        <v>534670000</v>
      </c>
      <c r="E8" s="11">
        <f>SUM(E9)</f>
        <v>384154650</v>
      </c>
      <c r="F8" s="12">
        <f t="shared" ref="F8:F81" si="0">E8/D8*100</f>
        <v>71.848925505451973</v>
      </c>
    </row>
    <row r="9" spans="1:6" hidden="1" x14ac:dyDescent="0.3">
      <c r="A9" s="8">
        <v>3</v>
      </c>
      <c r="B9" s="13" t="s">
        <v>12</v>
      </c>
      <c r="C9" s="14" t="s">
        <v>13</v>
      </c>
      <c r="D9" s="15">
        <v>534670000</v>
      </c>
      <c r="E9" s="15">
        <v>384154650</v>
      </c>
      <c r="F9" s="16">
        <f t="shared" si="0"/>
        <v>71.848925505451973</v>
      </c>
    </row>
    <row r="10" spans="1:6" ht="26.4" x14ac:dyDescent="0.3">
      <c r="A10" s="8">
        <v>3</v>
      </c>
      <c r="B10" s="17" t="s">
        <v>14</v>
      </c>
      <c r="C10" s="10" t="s">
        <v>15</v>
      </c>
      <c r="D10" s="11">
        <f>SUM(D11)</f>
        <v>38995000</v>
      </c>
      <c r="E10" s="11">
        <f>SUM(E11)</f>
        <v>27185527</v>
      </c>
      <c r="F10" s="12">
        <f t="shared" si="0"/>
        <v>69.715417361200153</v>
      </c>
    </row>
    <row r="11" spans="1:6" ht="26.4" hidden="1" x14ac:dyDescent="0.3">
      <c r="A11" s="8">
        <v>5</v>
      </c>
      <c r="B11" s="18" t="s">
        <v>16</v>
      </c>
      <c r="C11" s="14" t="s">
        <v>17</v>
      </c>
      <c r="D11" s="15">
        <v>38995000</v>
      </c>
      <c r="E11" s="15">
        <v>27185527</v>
      </c>
      <c r="F11" s="16">
        <f t="shared" si="0"/>
        <v>69.715417361200153</v>
      </c>
    </row>
    <row r="12" spans="1:6" x14ac:dyDescent="0.3">
      <c r="A12" s="8">
        <v>4</v>
      </c>
      <c r="B12" s="9" t="s">
        <v>18</v>
      </c>
      <c r="C12" s="10" t="s">
        <v>19</v>
      </c>
      <c r="D12" s="11">
        <f>SUM(D13:D16)</f>
        <v>66363000</v>
      </c>
      <c r="E12" s="11">
        <f>SUM(E13:E16)</f>
        <v>49619245</v>
      </c>
      <c r="F12" s="12">
        <f t="shared" si="0"/>
        <v>74.769442309720773</v>
      </c>
    </row>
    <row r="13" spans="1:6" ht="26.4" hidden="1" x14ac:dyDescent="0.3">
      <c r="A13" s="8">
        <v>7</v>
      </c>
      <c r="B13" s="13" t="s">
        <v>20</v>
      </c>
      <c r="C13" s="14" t="s">
        <v>21</v>
      </c>
      <c r="D13" s="15">
        <v>58420000</v>
      </c>
      <c r="E13" s="15">
        <v>44147444</v>
      </c>
      <c r="F13" s="16">
        <f t="shared" si="0"/>
        <v>75.569058541595354</v>
      </c>
    </row>
    <row r="14" spans="1:6" ht="26.4" hidden="1" x14ac:dyDescent="0.3">
      <c r="A14" s="8">
        <v>8</v>
      </c>
      <c r="B14" s="13" t="s">
        <v>22</v>
      </c>
      <c r="C14" s="14" t="s">
        <v>23</v>
      </c>
      <c r="D14" s="15">
        <v>100000</v>
      </c>
      <c r="E14" s="15">
        <v>101378</v>
      </c>
      <c r="F14" s="16">
        <f t="shared" si="0"/>
        <v>101.37799999999999</v>
      </c>
    </row>
    <row r="15" spans="1:6" hidden="1" x14ac:dyDescent="0.3">
      <c r="A15" s="8">
        <v>9</v>
      </c>
      <c r="B15" s="13" t="s">
        <v>24</v>
      </c>
      <c r="C15" s="14" t="s">
        <v>25</v>
      </c>
      <c r="D15" s="15">
        <v>395000</v>
      </c>
      <c r="E15" s="15">
        <v>426946</v>
      </c>
      <c r="F15" s="16">
        <f t="shared" si="0"/>
        <v>108.08759493670885</v>
      </c>
    </row>
    <row r="16" spans="1:6" ht="26.4" hidden="1" x14ac:dyDescent="0.3">
      <c r="A16" s="8">
        <v>10</v>
      </c>
      <c r="B16" s="13" t="s">
        <v>26</v>
      </c>
      <c r="C16" s="14" t="s">
        <v>27</v>
      </c>
      <c r="D16" s="15">
        <v>7448000</v>
      </c>
      <c r="E16" s="15">
        <v>4943477</v>
      </c>
      <c r="F16" s="16">
        <f t="shared" si="0"/>
        <v>66.373214285714283</v>
      </c>
    </row>
    <row r="17" spans="1:6" x14ac:dyDescent="0.3">
      <c r="A17" s="8">
        <v>5</v>
      </c>
      <c r="B17" s="9" t="s">
        <v>28</v>
      </c>
      <c r="C17" s="10" t="s">
        <v>29</v>
      </c>
      <c r="D17" s="11">
        <f>SUM(D18:D19)</f>
        <v>31089000</v>
      </c>
      <c r="E17" s="11">
        <f>SUM(E18:E19)</f>
        <v>4491311</v>
      </c>
      <c r="F17" s="12">
        <f t="shared" si="0"/>
        <v>14.4466242079192</v>
      </c>
    </row>
    <row r="18" spans="1:6" hidden="1" x14ac:dyDescent="0.3">
      <c r="A18" s="8">
        <v>12</v>
      </c>
      <c r="B18" s="13" t="s">
        <v>30</v>
      </c>
      <c r="C18" s="14" t="s">
        <v>31</v>
      </c>
      <c r="D18" s="15">
        <v>13688000</v>
      </c>
      <c r="E18" s="15">
        <v>575160</v>
      </c>
      <c r="F18" s="16">
        <f t="shared" si="0"/>
        <v>4.2019286966686149</v>
      </c>
    </row>
    <row r="19" spans="1:6" hidden="1" x14ac:dyDescent="0.3">
      <c r="A19" s="8">
        <v>13</v>
      </c>
      <c r="B19" s="13" t="s">
        <v>32</v>
      </c>
      <c r="C19" s="14" t="s">
        <v>33</v>
      </c>
      <c r="D19" s="19">
        <v>17401000</v>
      </c>
      <c r="E19" s="15">
        <v>3916151</v>
      </c>
      <c r="F19" s="16">
        <f t="shared" si="0"/>
        <v>22.505321533245215</v>
      </c>
    </row>
    <row r="20" spans="1:6" x14ac:dyDescent="0.3">
      <c r="A20" s="8">
        <v>6</v>
      </c>
      <c r="B20" s="9" t="s">
        <v>34</v>
      </c>
      <c r="C20" s="10" t="s">
        <v>35</v>
      </c>
      <c r="D20" s="11">
        <f>SUM(D21:D22)</f>
        <v>12070100</v>
      </c>
      <c r="E20" s="11">
        <f>SUM(E21:E22)</f>
        <v>6342067</v>
      </c>
      <c r="F20" s="12">
        <f t="shared" si="0"/>
        <v>52.543616042949104</v>
      </c>
    </row>
    <row r="21" spans="1:6" ht="26.4" hidden="1" x14ac:dyDescent="0.3">
      <c r="A21" s="8">
        <v>15</v>
      </c>
      <c r="B21" s="13" t="s">
        <v>36</v>
      </c>
      <c r="C21" s="14" t="s">
        <v>37</v>
      </c>
      <c r="D21" s="15">
        <v>11995000</v>
      </c>
      <c r="E21" s="19">
        <v>6324467</v>
      </c>
      <c r="F21" s="16">
        <f t="shared" si="0"/>
        <v>52.725860775323049</v>
      </c>
    </row>
    <row r="22" spans="1:6" ht="39.6" hidden="1" x14ac:dyDescent="0.3">
      <c r="A22" s="8">
        <v>16</v>
      </c>
      <c r="B22" s="13" t="s">
        <v>38</v>
      </c>
      <c r="C22" s="14" t="s">
        <v>39</v>
      </c>
      <c r="D22" s="15">
        <v>75100</v>
      </c>
      <c r="E22" s="19">
        <v>17600</v>
      </c>
      <c r="F22" s="16">
        <f t="shared" si="0"/>
        <v>23.435419440745672</v>
      </c>
    </row>
    <row r="23" spans="1:6" ht="26.4" hidden="1" x14ac:dyDescent="0.3">
      <c r="A23" s="8">
        <v>17</v>
      </c>
      <c r="B23" s="9" t="s">
        <v>40</v>
      </c>
      <c r="C23" s="10" t="s">
        <v>41</v>
      </c>
      <c r="D23" s="11">
        <f>SUM(D24:D25)</f>
        <v>0</v>
      </c>
      <c r="E23" s="11">
        <f>SUM(E24:E25)</f>
        <v>0</v>
      </c>
      <c r="F23" s="12"/>
    </row>
    <row r="24" spans="1:6" hidden="1" x14ac:dyDescent="0.3">
      <c r="A24" s="8">
        <v>18</v>
      </c>
      <c r="B24" s="13" t="s">
        <v>42</v>
      </c>
      <c r="C24" s="14" t="s">
        <v>29</v>
      </c>
      <c r="D24" s="15"/>
      <c r="E24" s="19">
        <v>0</v>
      </c>
      <c r="F24" s="16"/>
    </row>
    <row r="25" spans="1:6" hidden="1" x14ac:dyDescent="0.3">
      <c r="A25" s="8">
        <v>19</v>
      </c>
      <c r="B25" s="13" t="s">
        <v>43</v>
      </c>
      <c r="C25" s="14" t="s">
        <v>44</v>
      </c>
      <c r="D25" s="15"/>
      <c r="E25" s="19">
        <v>0</v>
      </c>
      <c r="F25" s="16"/>
    </row>
    <row r="26" spans="1:6" ht="26.4" x14ac:dyDescent="0.3">
      <c r="A26" s="8">
        <v>7</v>
      </c>
      <c r="B26" s="9" t="s">
        <v>45</v>
      </c>
      <c r="C26" s="10" t="s">
        <v>46</v>
      </c>
      <c r="D26" s="11">
        <f>SUM(D27:D30)</f>
        <v>32972000</v>
      </c>
      <c r="E26" s="11">
        <f>SUM(E27:E30)</f>
        <v>18171511</v>
      </c>
      <c r="F26" s="12">
        <f t="shared" si="0"/>
        <v>55.111946500060661</v>
      </c>
    </row>
    <row r="27" spans="1:6" ht="79.2" hidden="1" x14ac:dyDescent="0.3">
      <c r="A27" s="8">
        <v>21</v>
      </c>
      <c r="B27" s="13" t="s">
        <v>47</v>
      </c>
      <c r="C27" s="20" t="s">
        <v>48</v>
      </c>
      <c r="D27" s="19">
        <v>24500000</v>
      </c>
      <c r="E27" s="19">
        <v>12919538</v>
      </c>
      <c r="F27" s="16">
        <f t="shared" si="0"/>
        <v>52.732808163265311</v>
      </c>
    </row>
    <row r="28" spans="1:6" ht="26.4" hidden="1" x14ac:dyDescent="0.3">
      <c r="A28" s="8">
        <v>22</v>
      </c>
      <c r="B28" s="13" t="s">
        <v>49</v>
      </c>
      <c r="C28" s="20" t="s">
        <v>50</v>
      </c>
      <c r="D28" s="19">
        <v>665000</v>
      </c>
      <c r="E28" s="19">
        <v>534967</v>
      </c>
      <c r="F28" s="16">
        <f t="shared" si="0"/>
        <v>80.446165413533834</v>
      </c>
    </row>
    <row r="29" spans="1:6" ht="79.2" hidden="1" x14ac:dyDescent="0.3">
      <c r="A29" s="8">
        <v>23</v>
      </c>
      <c r="B29" s="13" t="s">
        <v>51</v>
      </c>
      <c r="C29" s="20" t="s">
        <v>52</v>
      </c>
      <c r="D29" s="19">
        <v>5400000</v>
      </c>
      <c r="E29" s="19">
        <v>3110790</v>
      </c>
      <c r="F29" s="16">
        <f t="shared" si="0"/>
        <v>57.607222222222219</v>
      </c>
    </row>
    <row r="30" spans="1:6" ht="92.4" hidden="1" x14ac:dyDescent="0.3">
      <c r="A30" s="8">
        <v>24</v>
      </c>
      <c r="B30" s="13" t="s">
        <v>53</v>
      </c>
      <c r="C30" s="20" t="s">
        <v>54</v>
      </c>
      <c r="D30" s="19">
        <v>2407000</v>
      </c>
      <c r="E30" s="19">
        <v>1606216</v>
      </c>
      <c r="F30" s="16">
        <f t="shared" si="0"/>
        <v>66.731034482758616</v>
      </c>
    </row>
    <row r="31" spans="1:6" x14ac:dyDescent="0.3">
      <c r="A31" s="8">
        <v>8</v>
      </c>
      <c r="B31" s="9" t="s">
        <v>55</v>
      </c>
      <c r="C31" s="10" t="s">
        <v>56</v>
      </c>
      <c r="D31" s="11">
        <f>SUM(D32)</f>
        <v>1098000</v>
      </c>
      <c r="E31" s="11">
        <f>SUM(E32)</f>
        <v>867857</v>
      </c>
      <c r="F31" s="12">
        <f t="shared" si="0"/>
        <v>79.039799635701286</v>
      </c>
    </row>
    <row r="32" spans="1:6" hidden="1" x14ac:dyDescent="0.3">
      <c r="A32" s="8">
        <v>26</v>
      </c>
      <c r="B32" s="13" t="s">
        <v>57</v>
      </c>
      <c r="C32" s="14" t="s">
        <v>58</v>
      </c>
      <c r="D32" s="19">
        <v>1098000</v>
      </c>
      <c r="E32" s="19">
        <v>867857</v>
      </c>
      <c r="F32" s="16">
        <f t="shared" si="0"/>
        <v>79.039799635701286</v>
      </c>
    </row>
    <row r="33" spans="1:6" ht="26.4" x14ac:dyDescent="0.3">
      <c r="A33" s="8">
        <v>9</v>
      </c>
      <c r="B33" s="9" t="s">
        <v>59</v>
      </c>
      <c r="C33" s="10" t="s">
        <v>60</v>
      </c>
      <c r="D33" s="11">
        <f>SUM(D34:D35)</f>
        <v>3663283</v>
      </c>
      <c r="E33" s="11">
        <f>SUM(E34:E35)</f>
        <v>10440461</v>
      </c>
      <c r="F33" s="12">
        <f t="shared" si="0"/>
        <v>285.00285126756518</v>
      </c>
    </row>
    <row r="34" spans="1:6" hidden="1" x14ac:dyDescent="0.3">
      <c r="A34" s="8">
        <v>28</v>
      </c>
      <c r="B34" s="13" t="s">
        <v>61</v>
      </c>
      <c r="C34" s="14" t="s">
        <v>62</v>
      </c>
      <c r="D34" s="15">
        <v>143000</v>
      </c>
      <c r="E34" s="15">
        <v>211000</v>
      </c>
      <c r="F34" s="16">
        <f t="shared" si="0"/>
        <v>147.55244755244757</v>
      </c>
    </row>
    <row r="35" spans="1:6" hidden="1" x14ac:dyDescent="0.3">
      <c r="A35" s="8">
        <v>29</v>
      </c>
      <c r="B35" s="13" t="s">
        <v>63</v>
      </c>
      <c r="C35" s="14" t="s">
        <v>64</v>
      </c>
      <c r="D35" s="15">
        <v>3520283</v>
      </c>
      <c r="E35" s="15">
        <v>10229461</v>
      </c>
      <c r="F35" s="16">
        <f t="shared" si="0"/>
        <v>290.58632501989183</v>
      </c>
    </row>
    <row r="36" spans="1:6" ht="26.4" x14ac:dyDescent="0.3">
      <c r="A36" s="8">
        <v>10</v>
      </c>
      <c r="B36" s="9" t="s">
        <v>65</v>
      </c>
      <c r="C36" s="10" t="s">
        <v>66</v>
      </c>
      <c r="D36" s="11">
        <f>SUM(D37:D38)</f>
        <v>44650600</v>
      </c>
      <c r="E36" s="11">
        <f>SUM(E37:E38)</f>
        <v>3118870</v>
      </c>
      <c r="F36" s="12">
        <f t="shared" si="0"/>
        <v>6.9850573116598662</v>
      </c>
    </row>
    <row r="37" spans="1:6" ht="79.2" hidden="1" x14ac:dyDescent="0.3">
      <c r="A37" s="8">
        <v>31</v>
      </c>
      <c r="B37" s="13" t="s">
        <v>67</v>
      </c>
      <c r="C37" s="14" t="s">
        <v>68</v>
      </c>
      <c r="D37" s="19">
        <v>41737600</v>
      </c>
      <c r="E37" s="19">
        <v>927533</v>
      </c>
      <c r="F37" s="16">
        <f t="shared" si="0"/>
        <v>2.2222959633519896</v>
      </c>
    </row>
    <row r="38" spans="1:6" ht="26.4" hidden="1" x14ac:dyDescent="0.3">
      <c r="A38" s="8">
        <v>32</v>
      </c>
      <c r="B38" s="13" t="s">
        <v>69</v>
      </c>
      <c r="C38" s="14" t="s">
        <v>70</v>
      </c>
      <c r="D38" s="19">
        <v>2913000</v>
      </c>
      <c r="E38" s="19">
        <v>2191337</v>
      </c>
      <c r="F38" s="16">
        <f t="shared" si="0"/>
        <v>75.226124270511491</v>
      </c>
    </row>
    <row r="39" spans="1:6" x14ac:dyDescent="0.3">
      <c r="A39" s="8">
        <v>11</v>
      </c>
      <c r="B39" s="9" t="s">
        <v>71</v>
      </c>
      <c r="C39" s="10" t="s">
        <v>72</v>
      </c>
      <c r="D39" s="11">
        <f>SUM(D40:D43)</f>
        <v>3806900</v>
      </c>
      <c r="E39" s="11">
        <f>SUM(E40:E43)</f>
        <v>1458256</v>
      </c>
      <c r="F39" s="12">
        <f t="shared" si="0"/>
        <v>38.30560298405527</v>
      </c>
    </row>
    <row r="40" spans="1:6" ht="39.6" hidden="1" x14ac:dyDescent="0.3">
      <c r="A40" s="8">
        <v>34</v>
      </c>
      <c r="B40" s="21" t="s">
        <v>73</v>
      </c>
      <c r="C40" s="22" t="s">
        <v>74</v>
      </c>
      <c r="D40" s="19">
        <v>1244900</v>
      </c>
      <c r="E40" s="19">
        <v>366235</v>
      </c>
      <c r="F40" s="16">
        <f t="shared" si="0"/>
        <v>29.418828821592097</v>
      </c>
    </row>
    <row r="41" spans="1:6" ht="39.6" hidden="1" x14ac:dyDescent="0.3">
      <c r="A41" s="8">
        <v>35</v>
      </c>
      <c r="B41" s="21" t="s">
        <v>75</v>
      </c>
      <c r="C41" s="22" t="s">
        <v>76</v>
      </c>
      <c r="D41" s="19">
        <v>2000000</v>
      </c>
      <c r="E41" s="19">
        <v>16300</v>
      </c>
      <c r="F41" s="16">
        <f t="shared" si="0"/>
        <v>0.81499999999999995</v>
      </c>
    </row>
    <row r="42" spans="1:6" ht="105.6" hidden="1" x14ac:dyDescent="0.3">
      <c r="A42" s="8">
        <v>36</v>
      </c>
      <c r="B42" s="21" t="s">
        <v>77</v>
      </c>
      <c r="C42" s="22" t="s">
        <v>78</v>
      </c>
      <c r="D42" s="19">
        <v>334000</v>
      </c>
      <c r="E42" s="19">
        <v>251246</v>
      </c>
      <c r="F42" s="16">
        <f t="shared" si="0"/>
        <v>75.223353293413169</v>
      </c>
    </row>
    <row r="43" spans="1:6" ht="26.4" hidden="1" x14ac:dyDescent="0.3">
      <c r="A43" s="8">
        <v>37</v>
      </c>
      <c r="B43" s="21" t="s">
        <v>79</v>
      </c>
      <c r="C43" s="22" t="s">
        <v>80</v>
      </c>
      <c r="D43" s="19">
        <v>228000</v>
      </c>
      <c r="E43" s="19">
        <v>824475</v>
      </c>
      <c r="F43" s="16">
        <f t="shared" si="0"/>
        <v>361.61184210526318</v>
      </c>
    </row>
    <row r="44" spans="1:6" x14ac:dyDescent="0.3">
      <c r="A44" s="8">
        <v>12</v>
      </c>
      <c r="B44" s="23" t="s">
        <v>81</v>
      </c>
      <c r="C44" s="24" t="s">
        <v>82</v>
      </c>
      <c r="D44" s="25">
        <f>SUM(D45:D45)</f>
        <v>0</v>
      </c>
      <c r="E44" s="25">
        <f>SUM(E45:E45)</f>
        <v>-3623</v>
      </c>
      <c r="F44" s="12"/>
    </row>
    <row r="45" spans="1:6" hidden="1" x14ac:dyDescent="0.3">
      <c r="A45" s="8">
        <v>39</v>
      </c>
      <c r="B45" s="13" t="s">
        <v>83</v>
      </c>
      <c r="C45" s="14" t="s">
        <v>84</v>
      </c>
      <c r="D45" s="19"/>
      <c r="E45" s="19">
        <v>-3623</v>
      </c>
      <c r="F45" s="12"/>
    </row>
    <row r="46" spans="1:6" x14ac:dyDescent="0.3">
      <c r="A46" s="8">
        <v>13</v>
      </c>
      <c r="B46" s="23" t="s">
        <v>85</v>
      </c>
      <c r="C46" s="24" t="s">
        <v>86</v>
      </c>
      <c r="D46" s="25">
        <f>SUM(D47,D74,D72,D76,D78)</f>
        <v>1447880585</v>
      </c>
      <c r="E46" s="25">
        <f>SUM(E47,E74,E72,E76,E78)</f>
        <v>1051191061</v>
      </c>
      <c r="F46" s="12">
        <f t="shared" si="0"/>
        <v>72.602055161890306</v>
      </c>
    </row>
    <row r="47" spans="1:6" ht="26.4" x14ac:dyDescent="0.3">
      <c r="A47" s="8">
        <v>14</v>
      </c>
      <c r="B47" s="13" t="s">
        <v>87</v>
      </c>
      <c r="C47" s="14" t="s">
        <v>88</v>
      </c>
      <c r="D47" s="15">
        <f>SUM(D48,D52,D61,D68)</f>
        <v>1454140115</v>
      </c>
      <c r="E47" s="15">
        <f>SUM(E48,E52,E61,E68)</f>
        <v>1057410292</v>
      </c>
      <c r="F47" s="16">
        <f t="shared" si="0"/>
        <v>72.71722175135784</v>
      </c>
    </row>
    <row r="48" spans="1:6" ht="26.4" x14ac:dyDescent="0.3">
      <c r="A48" s="8">
        <v>15</v>
      </c>
      <c r="B48" s="9" t="s">
        <v>89</v>
      </c>
      <c r="C48" s="10" t="s">
        <v>90</v>
      </c>
      <c r="D48" s="11">
        <f>SUM(D49:D51)</f>
        <v>401593000</v>
      </c>
      <c r="E48" s="11">
        <f>SUM(E49:E51)</f>
        <v>291984415</v>
      </c>
      <c r="F48" s="12">
        <f t="shared" si="0"/>
        <v>72.706549914963659</v>
      </c>
    </row>
    <row r="49" spans="1:6" ht="26.4" hidden="1" x14ac:dyDescent="0.3">
      <c r="A49" s="8">
        <v>43</v>
      </c>
      <c r="B49" s="13" t="s">
        <v>91</v>
      </c>
      <c r="C49" s="14" t="s">
        <v>92</v>
      </c>
      <c r="D49" s="19">
        <v>300886000</v>
      </c>
      <c r="E49" s="15">
        <v>224004000</v>
      </c>
      <c r="F49" s="16">
        <f t="shared" si="0"/>
        <v>74.448129856490496</v>
      </c>
    </row>
    <row r="50" spans="1:6" ht="26.4" hidden="1" x14ac:dyDescent="0.3">
      <c r="A50" s="8">
        <v>44</v>
      </c>
      <c r="B50" s="13" t="s">
        <v>93</v>
      </c>
      <c r="C50" s="14" t="s">
        <v>94</v>
      </c>
      <c r="D50" s="19">
        <v>100707000</v>
      </c>
      <c r="E50" s="19">
        <v>67136000</v>
      </c>
      <c r="F50" s="16">
        <f t="shared" si="0"/>
        <v>66.664680707398688</v>
      </c>
    </row>
    <row r="51" spans="1:6" ht="39.6" hidden="1" x14ac:dyDescent="0.3">
      <c r="A51" s="8">
        <v>45</v>
      </c>
      <c r="B51" s="13" t="s">
        <v>95</v>
      </c>
      <c r="C51" s="14" t="s">
        <v>96</v>
      </c>
      <c r="D51" s="19"/>
      <c r="E51" s="19">
        <v>844415</v>
      </c>
      <c r="F51" s="16"/>
    </row>
    <row r="52" spans="1:6" ht="26.4" x14ac:dyDescent="0.3">
      <c r="A52" s="8">
        <v>16</v>
      </c>
      <c r="B52" s="9" t="s">
        <v>97</v>
      </c>
      <c r="C52" s="10" t="s">
        <v>98</v>
      </c>
      <c r="D52" s="25">
        <f>SUM(D53:D60)</f>
        <v>208163415</v>
      </c>
      <c r="E52" s="25">
        <f>SUM(E53:E60)</f>
        <v>144379850</v>
      </c>
      <c r="F52" s="12">
        <f t="shared" si="0"/>
        <v>69.358897671812315</v>
      </c>
    </row>
    <row r="53" spans="1:6" ht="105.6" hidden="1" x14ac:dyDescent="0.3">
      <c r="A53" s="8">
        <v>47</v>
      </c>
      <c r="B53" s="13" t="s">
        <v>99</v>
      </c>
      <c r="C53" s="26" t="s">
        <v>100</v>
      </c>
      <c r="D53" s="19">
        <v>17040080</v>
      </c>
      <c r="E53" s="19">
        <v>4686791</v>
      </c>
      <c r="F53" s="16">
        <f t="shared" si="0"/>
        <v>27.504512889610851</v>
      </c>
    </row>
    <row r="54" spans="1:6" ht="79.2" hidden="1" x14ac:dyDescent="0.3">
      <c r="A54" s="8">
        <v>48</v>
      </c>
      <c r="B54" s="13" t="s">
        <v>101</v>
      </c>
      <c r="C54" s="14" t="s">
        <v>102</v>
      </c>
      <c r="D54" s="19">
        <v>732907</v>
      </c>
      <c r="E54" s="19">
        <v>221662</v>
      </c>
      <c r="F54" s="16">
        <f t="shared" si="0"/>
        <v>30.244219252920217</v>
      </c>
    </row>
    <row r="55" spans="1:6" ht="66" hidden="1" x14ac:dyDescent="0.3">
      <c r="A55" s="8">
        <v>49</v>
      </c>
      <c r="B55" s="13" t="s">
        <v>103</v>
      </c>
      <c r="C55" s="14" t="s">
        <v>104</v>
      </c>
      <c r="D55" s="19">
        <v>192700</v>
      </c>
      <c r="E55" s="19">
        <v>192700</v>
      </c>
      <c r="F55" s="16">
        <f t="shared" si="0"/>
        <v>100</v>
      </c>
    </row>
    <row r="56" spans="1:6" ht="66" hidden="1" x14ac:dyDescent="0.3">
      <c r="A56" s="8">
        <v>50</v>
      </c>
      <c r="B56" s="13" t="s">
        <v>105</v>
      </c>
      <c r="C56" s="26" t="s">
        <v>106</v>
      </c>
      <c r="D56" s="19">
        <v>272800</v>
      </c>
      <c r="E56" s="19">
        <v>257500</v>
      </c>
      <c r="F56" s="16">
        <f t="shared" si="0"/>
        <v>94.39149560117302</v>
      </c>
    </row>
    <row r="57" spans="1:6" ht="26.4" hidden="1" x14ac:dyDescent="0.3">
      <c r="A57" s="8">
        <v>51</v>
      </c>
      <c r="B57" s="13" t="s">
        <v>107</v>
      </c>
      <c r="C57" s="14" t="s">
        <v>108</v>
      </c>
      <c r="D57" s="19">
        <v>3158028</v>
      </c>
      <c r="E57" s="19">
        <v>3158028</v>
      </c>
      <c r="F57" s="16">
        <f t="shared" si="0"/>
        <v>100</v>
      </c>
    </row>
    <row r="58" spans="1:6" ht="26.4" hidden="1" x14ac:dyDescent="0.3">
      <c r="A58" s="8">
        <v>52</v>
      </c>
      <c r="B58" s="13" t="s">
        <v>109</v>
      </c>
      <c r="C58" s="14" t="s">
        <v>110</v>
      </c>
      <c r="D58" s="19">
        <v>147500</v>
      </c>
      <c r="E58" s="19">
        <v>147500</v>
      </c>
      <c r="F58" s="16">
        <f t="shared" si="0"/>
        <v>100</v>
      </c>
    </row>
    <row r="59" spans="1:6" ht="26.4" hidden="1" x14ac:dyDescent="0.3">
      <c r="A59" s="8">
        <v>53</v>
      </c>
      <c r="B59" s="13" t="s">
        <v>111</v>
      </c>
      <c r="C59" s="14" t="s">
        <v>112</v>
      </c>
      <c r="D59" s="19">
        <v>27190500</v>
      </c>
      <c r="E59" s="19">
        <v>4572269</v>
      </c>
      <c r="F59" s="16">
        <f t="shared" si="0"/>
        <v>16.815685625494197</v>
      </c>
    </row>
    <row r="60" spans="1:6" hidden="1" x14ac:dyDescent="0.3">
      <c r="A60" s="8">
        <v>54</v>
      </c>
      <c r="B60" s="13" t="s">
        <v>113</v>
      </c>
      <c r="C60" s="14" t="s">
        <v>114</v>
      </c>
      <c r="D60" s="19">
        <v>159428900</v>
      </c>
      <c r="E60" s="19">
        <v>131143400</v>
      </c>
      <c r="F60" s="16">
        <f t="shared" si="0"/>
        <v>82.258235489299608</v>
      </c>
    </row>
    <row r="61" spans="1:6" ht="26.4" x14ac:dyDescent="0.3">
      <c r="A61" s="8">
        <v>17</v>
      </c>
      <c r="B61" s="9" t="s">
        <v>115</v>
      </c>
      <c r="C61" s="10" t="s">
        <v>116</v>
      </c>
      <c r="D61" s="25">
        <f>SUM(D62:D67)</f>
        <v>784070100</v>
      </c>
      <c r="E61" s="25">
        <f>SUM(E62:E67)</f>
        <v>586601021</v>
      </c>
      <c r="F61" s="12">
        <f t="shared" si="0"/>
        <v>74.814869359257543</v>
      </c>
    </row>
    <row r="62" spans="1:6" ht="39.6" hidden="1" x14ac:dyDescent="0.3">
      <c r="A62" s="8">
        <v>56</v>
      </c>
      <c r="B62" s="13" t="s">
        <v>117</v>
      </c>
      <c r="C62" s="14" t="s">
        <v>118</v>
      </c>
      <c r="D62" s="19">
        <v>25208600</v>
      </c>
      <c r="E62" s="19">
        <v>18541836</v>
      </c>
      <c r="F62" s="16">
        <f t="shared" si="0"/>
        <v>73.55361265599835</v>
      </c>
    </row>
    <row r="63" spans="1:6" ht="39.6" hidden="1" x14ac:dyDescent="0.3">
      <c r="A63" s="8">
        <v>57</v>
      </c>
      <c r="B63" s="13" t="s">
        <v>119</v>
      </c>
      <c r="C63" s="14" t="s">
        <v>120</v>
      </c>
      <c r="D63" s="19">
        <v>102658200</v>
      </c>
      <c r="E63" s="19">
        <v>96555953</v>
      </c>
      <c r="F63" s="16">
        <f t="shared" si="0"/>
        <v>94.05576271549667</v>
      </c>
    </row>
    <row r="64" spans="1:6" ht="52.8" hidden="1" x14ac:dyDescent="0.3">
      <c r="A64" s="8">
        <v>58</v>
      </c>
      <c r="B64" s="13" t="s">
        <v>121</v>
      </c>
      <c r="C64" s="14" t="s">
        <v>122</v>
      </c>
      <c r="D64" s="19">
        <v>7000</v>
      </c>
      <c r="E64" s="19">
        <v>7000</v>
      </c>
      <c r="F64" s="16">
        <f t="shared" si="0"/>
        <v>100</v>
      </c>
    </row>
    <row r="65" spans="1:6" ht="26.4" hidden="1" x14ac:dyDescent="0.3">
      <c r="A65" s="8">
        <v>59</v>
      </c>
      <c r="B65" s="13" t="s">
        <v>123</v>
      </c>
      <c r="C65" s="14" t="s">
        <v>124</v>
      </c>
      <c r="D65" s="19">
        <v>19780700</v>
      </c>
      <c r="E65" s="19">
        <v>15000532</v>
      </c>
      <c r="F65" s="16">
        <f t="shared" si="0"/>
        <v>75.834181803475104</v>
      </c>
    </row>
    <row r="66" spans="1:6" ht="52.8" hidden="1" x14ac:dyDescent="0.3">
      <c r="A66" s="8">
        <v>60</v>
      </c>
      <c r="B66" s="13" t="s">
        <v>125</v>
      </c>
      <c r="C66" s="14" t="s">
        <v>126</v>
      </c>
      <c r="D66" s="19">
        <v>162200</v>
      </c>
      <c r="E66" s="19">
        <v>162200</v>
      </c>
      <c r="F66" s="16">
        <f t="shared" si="0"/>
        <v>100</v>
      </c>
    </row>
    <row r="67" spans="1:6" hidden="1" x14ac:dyDescent="0.3">
      <c r="A67" s="8">
        <v>61</v>
      </c>
      <c r="B67" s="13" t="s">
        <v>127</v>
      </c>
      <c r="C67" s="14" t="s">
        <v>128</v>
      </c>
      <c r="D67" s="19">
        <v>636253400</v>
      </c>
      <c r="E67" s="19">
        <v>456333500</v>
      </c>
      <c r="F67" s="16">
        <f t="shared" si="0"/>
        <v>71.721974295147177</v>
      </c>
    </row>
    <row r="68" spans="1:6" x14ac:dyDescent="0.3">
      <c r="A68" s="8">
        <v>18</v>
      </c>
      <c r="B68" s="9" t="s">
        <v>129</v>
      </c>
      <c r="C68" s="10" t="s">
        <v>130</v>
      </c>
      <c r="D68" s="25">
        <f>SUM(D69:D71)</f>
        <v>60313600</v>
      </c>
      <c r="E68" s="25">
        <f>SUM(E69:E71)</f>
        <v>34445006</v>
      </c>
      <c r="F68" s="12">
        <f t="shared" si="0"/>
        <v>57.109849188242791</v>
      </c>
    </row>
    <row r="69" spans="1:6" ht="66" hidden="1" x14ac:dyDescent="0.3">
      <c r="A69" s="8">
        <v>63</v>
      </c>
      <c r="B69" s="13" t="s">
        <v>131</v>
      </c>
      <c r="C69" s="14" t="s">
        <v>132</v>
      </c>
      <c r="D69" s="19">
        <v>2404100</v>
      </c>
      <c r="E69" s="19">
        <v>1602713</v>
      </c>
      <c r="F69" s="16">
        <f t="shared" si="0"/>
        <v>66.665820889314091</v>
      </c>
    </row>
    <row r="70" spans="1:6" ht="52.8" hidden="1" x14ac:dyDescent="0.3">
      <c r="A70" s="8">
        <v>64</v>
      </c>
      <c r="B70" s="13" t="s">
        <v>133</v>
      </c>
      <c r="C70" s="14" t="s">
        <v>134</v>
      </c>
      <c r="D70" s="19">
        <v>20842000</v>
      </c>
      <c r="E70" s="19">
        <v>13577705</v>
      </c>
      <c r="F70" s="16">
        <f t="shared" si="0"/>
        <v>65.145883312541983</v>
      </c>
    </row>
    <row r="71" spans="1:6" ht="26.4" hidden="1" x14ac:dyDescent="0.3">
      <c r="A71" s="8">
        <v>65</v>
      </c>
      <c r="B71" s="13" t="s">
        <v>135</v>
      </c>
      <c r="C71" s="14" t="s">
        <v>136</v>
      </c>
      <c r="D71" s="19">
        <v>37067500</v>
      </c>
      <c r="E71" s="19">
        <v>19264588</v>
      </c>
      <c r="F71" s="16">
        <f t="shared" si="0"/>
        <v>51.97164092533891</v>
      </c>
    </row>
    <row r="72" spans="1:6" ht="26.4" x14ac:dyDescent="0.3">
      <c r="A72" s="8">
        <v>19</v>
      </c>
      <c r="B72" s="9" t="s">
        <v>137</v>
      </c>
      <c r="C72" s="10" t="s">
        <v>138</v>
      </c>
      <c r="D72" s="25">
        <f>SUM(D73)</f>
        <v>1548100</v>
      </c>
      <c r="E72" s="25">
        <f>SUM(E73)</f>
        <v>1548100</v>
      </c>
      <c r="F72" s="12">
        <f t="shared" si="0"/>
        <v>100</v>
      </c>
    </row>
    <row r="73" spans="1:6" ht="39.6" hidden="1" x14ac:dyDescent="0.3">
      <c r="A73" s="8">
        <v>67</v>
      </c>
      <c r="B73" s="13" t="s">
        <v>139</v>
      </c>
      <c r="C73" s="26" t="s">
        <v>140</v>
      </c>
      <c r="D73" s="19">
        <v>1548100</v>
      </c>
      <c r="E73" s="19">
        <v>1548100</v>
      </c>
      <c r="F73" s="16">
        <f t="shared" si="0"/>
        <v>100</v>
      </c>
    </row>
    <row r="74" spans="1:6" ht="66" x14ac:dyDescent="0.3">
      <c r="A74" s="8">
        <v>20</v>
      </c>
      <c r="B74" s="9" t="s">
        <v>141</v>
      </c>
      <c r="C74" s="27" t="s">
        <v>142</v>
      </c>
      <c r="D74" s="25">
        <f>SUM(D75)</f>
        <v>0</v>
      </c>
      <c r="E74" s="25">
        <f>SUM(E75)</f>
        <v>0</v>
      </c>
      <c r="F74" s="12"/>
    </row>
    <row r="75" spans="1:6" ht="79.2" hidden="1" x14ac:dyDescent="0.3">
      <c r="A75" s="8">
        <v>69</v>
      </c>
      <c r="B75" s="13" t="s">
        <v>139</v>
      </c>
      <c r="C75" s="26" t="s">
        <v>143</v>
      </c>
      <c r="D75" s="19"/>
      <c r="E75" s="19">
        <v>0</v>
      </c>
      <c r="F75" s="16"/>
    </row>
    <row r="76" spans="1:6" ht="52.8" x14ac:dyDescent="0.3">
      <c r="A76" s="8">
        <v>21</v>
      </c>
      <c r="B76" s="9" t="s">
        <v>144</v>
      </c>
      <c r="C76" s="10" t="s">
        <v>145</v>
      </c>
      <c r="D76" s="25">
        <f>SUM(D77)</f>
        <v>2129847</v>
      </c>
      <c r="E76" s="25">
        <f>SUM(E77)</f>
        <v>2528530</v>
      </c>
      <c r="F76" s="12">
        <f t="shared" si="0"/>
        <v>118.71885633099465</v>
      </c>
    </row>
    <row r="77" spans="1:6" ht="26.4" hidden="1" x14ac:dyDescent="0.3">
      <c r="A77" s="8">
        <v>71</v>
      </c>
      <c r="B77" s="13" t="s">
        <v>146</v>
      </c>
      <c r="C77" s="14" t="s">
        <v>147</v>
      </c>
      <c r="D77" s="19">
        <v>2129847</v>
      </c>
      <c r="E77" s="19">
        <v>2528530</v>
      </c>
      <c r="F77" s="16">
        <f t="shared" si="0"/>
        <v>118.71885633099465</v>
      </c>
    </row>
    <row r="78" spans="1:6" ht="39.6" x14ac:dyDescent="0.3">
      <c r="A78" s="8">
        <v>22</v>
      </c>
      <c r="B78" s="9" t="s">
        <v>148</v>
      </c>
      <c r="C78" s="10" t="s">
        <v>149</v>
      </c>
      <c r="D78" s="25">
        <f>SUM(D79:D80)</f>
        <v>-9937477</v>
      </c>
      <c r="E78" s="25">
        <f>SUM(E79:E80)</f>
        <v>-10295861</v>
      </c>
      <c r="F78" s="12">
        <f t="shared" si="0"/>
        <v>103.60638822107462</v>
      </c>
    </row>
    <row r="79" spans="1:6" ht="39.6" hidden="1" x14ac:dyDescent="0.3">
      <c r="A79" s="8">
        <v>73</v>
      </c>
      <c r="B79" s="13" t="s">
        <v>150</v>
      </c>
      <c r="C79" s="14" t="s">
        <v>151</v>
      </c>
      <c r="D79" s="19"/>
      <c r="E79" s="19">
        <v>-181736</v>
      </c>
      <c r="F79" s="16"/>
    </row>
    <row r="80" spans="1:6" ht="39.6" hidden="1" x14ac:dyDescent="0.3">
      <c r="A80" s="8">
        <v>74</v>
      </c>
      <c r="B80" s="13" t="s">
        <v>152</v>
      </c>
      <c r="C80" s="14" t="s">
        <v>153</v>
      </c>
      <c r="D80" s="19">
        <v>-9937477</v>
      </c>
      <c r="E80" s="19">
        <v>-10114125</v>
      </c>
      <c r="F80" s="16">
        <f t="shared" si="0"/>
        <v>101.77759405128685</v>
      </c>
    </row>
    <row r="81" spans="1:6" x14ac:dyDescent="0.3">
      <c r="A81" s="8">
        <v>23</v>
      </c>
      <c r="B81" s="9" t="s">
        <v>154</v>
      </c>
      <c r="C81" s="10" t="s">
        <v>155</v>
      </c>
      <c r="D81" s="11">
        <f>SUM(D7,D46)</f>
        <v>2217258468</v>
      </c>
      <c r="E81" s="11">
        <f>SUM(E7,E46)</f>
        <v>1557037193</v>
      </c>
      <c r="F81" s="12">
        <f t="shared" si="0"/>
        <v>70.223531242366647</v>
      </c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Vaulina-IV</dc:creator>
  <cp:lastModifiedBy>Vaulina-IV</cp:lastModifiedBy>
  <dcterms:created xsi:type="dcterms:W3CDTF">2023-11-15T10:08:31Z</dcterms:created>
  <dcterms:modified xsi:type="dcterms:W3CDTF">2023-11-15T10:16:17Z</dcterms:modified>
</cp:coreProperties>
</file>